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D8CCB089-70BA-47EB-A374-4BB41800E144}"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59" i="8"/>
  <c r="C60" i="8"/>
  <c r="C62" i="8"/>
  <c r="C63" i="8"/>
  <c r="D47" i="8"/>
  <c r="D61" i="8" s="1"/>
  <c r="D60"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c r="G81" i="8"/>
  <c r="H65" i="8"/>
  <c r="H75" i="8" s="1"/>
  <c r="H68" i="8"/>
  <c r="H76" i="8"/>
  <c r="H81" i="8"/>
  <c r="I65" i="8"/>
  <c r="I75" i="8" s="1"/>
  <c r="I68" i="8"/>
  <c r="I76" i="8" s="1"/>
  <c r="I81" i="8"/>
  <c r="J65" i="8"/>
  <c r="J75" i="8" s="1"/>
  <c r="J68" i="8"/>
  <c r="J76" i="8" s="1"/>
  <c r="J81" i="8"/>
  <c r="K65" i="8"/>
  <c r="K75" i="8"/>
  <c r="K68" i="8"/>
  <c r="K76" i="8"/>
  <c r="K81" i="8"/>
  <c r="L65" i="8"/>
  <c r="L75" i="8" s="1"/>
  <c r="L68" i="8"/>
  <c r="L76" i="8"/>
  <c r="L81" i="8"/>
  <c r="M65" i="8"/>
  <c r="M75" i="8" s="1"/>
  <c r="M68" i="8"/>
  <c r="M76" i="8" s="1"/>
  <c r="M81" i="8"/>
  <c r="N65" i="8"/>
  <c r="N75" i="8"/>
  <c r="N68" i="8"/>
  <c r="N76" i="8" s="1"/>
  <c r="N81" i="8"/>
  <c r="O65" i="8"/>
  <c r="O75" i="8"/>
  <c r="O68" i="8"/>
  <c r="O76" i="8"/>
  <c r="O81" i="8"/>
  <c r="P65" i="8"/>
  <c r="P75" i="8" s="1"/>
  <c r="P68" i="8"/>
  <c r="P76" i="8"/>
  <c r="P81" i="8"/>
  <c r="Q65" i="8"/>
  <c r="Q75" i="8" s="1"/>
  <c r="Q68" i="8"/>
  <c r="Q76" i="8"/>
  <c r="Q81" i="8"/>
  <c r="R65" i="8"/>
  <c r="R75" i="8" s="1"/>
  <c r="R68" i="8"/>
  <c r="R76" i="8" s="1"/>
  <c r="R81" i="8"/>
  <c r="S63" i="8"/>
  <c r="S6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O1" i="7"/>
  <c r="O2" i="7"/>
  <c r="O3" i="7"/>
  <c r="A9" i="7"/>
  <c r="Z1" i="6"/>
  <c r="Z2" i="6"/>
  <c r="Z3" i="6"/>
  <c r="A8" i="6"/>
  <c r="C1" i="5"/>
  <c r="C2" i="5"/>
  <c r="C3" i="5"/>
  <c r="A9" i="5"/>
  <c r="AA1" i="4"/>
  <c r="AA2" i="4"/>
  <c r="AA3" i="4"/>
  <c r="A9" i="4"/>
  <c r="T2" i="3"/>
  <c r="T3" i="3"/>
  <c r="T4" i="3"/>
  <c r="A10" i="3"/>
  <c r="S1" i="2"/>
  <c r="S2" i="2"/>
  <c r="S3" i="2"/>
  <c r="A8" i="2"/>
  <c r="D48" i="8" l="1"/>
  <c r="D57" i="8" s="1"/>
  <c r="C48" i="8"/>
  <c r="C57" i="8" s="1"/>
  <c r="E47" i="8"/>
  <c r="D62" i="8"/>
  <c r="S75" i="8"/>
  <c r="S66" i="8"/>
  <c r="T66" i="8" s="1"/>
  <c r="U66" i="8" s="1"/>
  <c r="V66" i="8" s="1"/>
  <c r="W66" i="8" s="1"/>
  <c r="C79" i="8"/>
  <c r="C58" i="8"/>
  <c r="C78" i="8" s="1"/>
  <c r="D79" i="8"/>
  <c r="B79" i="8"/>
  <c r="E60" i="8"/>
  <c r="D59" i="8"/>
  <c r="D58" i="8" s="1"/>
  <c r="D78" i="8" s="1"/>
  <c r="B61" i="8"/>
  <c r="B60" i="8"/>
  <c r="E59" i="8" l="1"/>
  <c r="E58" i="8" s="1"/>
  <c r="E61" i="8"/>
  <c r="F47" i="8"/>
  <c r="E48" i="8"/>
  <c r="E57" i="8" s="1"/>
  <c r="E79" i="8" s="1"/>
  <c r="E62" i="8"/>
  <c r="D64" i="8"/>
  <c r="D67" i="8" s="1"/>
  <c r="B58" i="8"/>
  <c r="C64" i="8"/>
  <c r="C67" i="8" s="1"/>
  <c r="E64" i="8" l="1"/>
  <c r="E67" i="8" s="1"/>
  <c r="E78" i="8"/>
  <c r="F59" i="8"/>
  <c r="F62" i="8"/>
  <c r="G47" i="8"/>
  <c r="F61" i="8"/>
  <c r="F48" i="8"/>
  <c r="F57" i="8" s="1"/>
  <c r="F60" i="8"/>
  <c r="F58" i="8" s="1"/>
  <c r="C74" i="8"/>
  <c r="C69" i="8"/>
  <c r="B78" i="8"/>
  <c r="B64" i="8"/>
  <c r="B67" i="8" s="1"/>
  <c r="D74" i="8"/>
  <c r="D69" i="8"/>
  <c r="E74" i="8"/>
  <c r="E69" i="8"/>
  <c r="F79" i="8" l="1"/>
  <c r="F64" i="8"/>
  <c r="F67" i="8" s="1"/>
  <c r="F78" i="8"/>
  <c r="G61" i="8"/>
  <c r="H47" i="8"/>
  <c r="G62" i="8"/>
  <c r="G48" i="8"/>
  <c r="G57" i="8" s="1"/>
  <c r="G59" i="8"/>
  <c r="G60" i="8"/>
  <c r="B74" i="8"/>
  <c r="B69" i="8"/>
  <c r="D70" i="8"/>
  <c r="D71" i="8" s="1"/>
  <c r="C70" i="8"/>
  <c r="C71" i="8" s="1"/>
  <c r="E70" i="8"/>
  <c r="E71" i="8"/>
  <c r="G79" i="8" l="1"/>
  <c r="G58" i="8"/>
  <c r="G78" i="8" s="1"/>
  <c r="H60" i="8"/>
  <c r="I47" i="8"/>
  <c r="H62" i="8"/>
  <c r="H61" i="8"/>
  <c r="H59" i="8"/>
  <c r="H58" i="8" s="1"/>
  <c r="H48" i="8"/>
  <c r="H57" i="8" s="1"/>
  <c r="F69" i="8"/>
  <c r="F74" i="8"/>
  <c r="B70" i="8"/>
  <c r="B71" i="8"/>
  <c r="F70" i="8" l="1"/>
  <c r="F71" i="8" s="1"/>
  <c r="H64" i="8"/>
  <c r="H67" i="8" s="1"/>
  <c r="H78" i="8"/>
  <c r="H79" i="8"/>
  <c r="I61" i="8"/>
  <c r="I62" i="8"/>
  <c r="I59" i="8"/>
  <c r="J47" i="8"/>
  <c r="I48" i="8"/>
  <c r="I57" i="8" s="1"/>
  <c r="I79" i="8" s="1"/>
  <c r="I60" i="8"/>
  <c r="G64" i="8"/>
  <c r="G67" i="8" s="1"/>
  <c r="B77" i="8"/>
  <c r="B82" i="8" s="1"/>
  <c r="C77" i="8"/>
  <c r="C82" i="8" s="1"/>
  <c r="C85" i="8" s="1"/>
  <c r="I58" i="8" l="1"/>
  <c r="I64" i="8" s="1"/>
  <c r="I67" i="8" s="1"/>
  <c r="J62" i="8"/>
  <c r="J59" i="8"/>
  <c r="J60" i="8"/>
  <c r="J48" i="8"/>
  <c r="J57" i="8" s="1"/>
  <c r="J61" i="8"/>
  <c r="K47" i="8"/>
  <c r="G69" i="8"/>
  <c r="G74" i="8"/>
  <c r="I78" i="8"/>
  <c r="H74" i="8"/>
  <c r="H69" i="8"/>
  <c r="B83" i="8"/>
  <c r="C83" i="8"/>
  <c r="C88" i="8" s="1"/>
  <c r="B87" i="8"/>
  <c r="C87" i="8"/>
  <c r="D77" i="8"/>
  <c r="D82" i="8" s="1"/>
  <c r="D85" i="8" s="1"/>
  <c r="H70" i="8" l="1"/>
  <c r="H71" i="8"/>
  <c r="G70" i="8"/>
  <c r="G77" i="8" s="1"/>
  <c r="G82" i="8" s="1"/>
  <c r="G85" i="8" s="1"/>
  <c r="G71" i="8"/>
  <c r="K48" i="8"/>
  <c r="K57" i="8" s="1"/>
  <c r="K59" i="8"/>
  <c r="K60" i="8"/>
  <c r="K61" i="8"/>
  <c r="L47" i="8"/>
  <c r="K62" i="8"/>
  <c r="J79" i="8"/>
  <c r="J64" i="8"/>
  <c r="J67" i="8" s="1"/>
  <c r="J58" i="8"/>
  <c r="J78" i="8" s="1"/>
  <c r="I74" i="8"/>
  <c r="I69" i="8"/>
  <c r="I70" i="8" s="1"/>
  <c r="E77" i="8"/>
  <c r="E82" i="8" s="1"/>
  <c r="E85" i="8" s="1"/>
  <c r="D83" i="8"/>
  <c r="D88" i="8" s="1"/>
  <c r="D87" i="8"/>
  <c r="E87" i="8"/>
  <c r="E83" i="8"/>
  <c r="E88" i="8" s="1"/>
  <c r="F77" i="8"/>
  <c r="F82" i="8" s="1"/>
  <c r="F85" i="8" s="1"/>
  <c r="B88" i="8"/>
  <c r="B85" i="8"/>
  <c r="B86" i="8" s="1"/>
  <c r="J74" i="8" l="1"/>
  <c r="J69" i="8"/>
  <c r="J70" i="8" s="1"/>
  <c r="L60" i="8"/>
  <c r="L61" i="8"/>
  <c r="M47" i="8"/>
  <c r="L62" i="8"/>
  <c r="L59" i="8"/>
  <c r="L58" i="8" s="1"/>
  <c r="L48" i="8"/>
  <c r="L57" i="8" s="1"/>
  <c r="K58" i="8"/>
  <c r="K64" i="8" s="1"/>
  <c r="K67" i="8" s="1"/>
  <c r="K79" i="8"/>
  <c r="K78" i="8"/>
  <c r="I71" i="8"/>
  <c r="C86" i="8"/>
  <c r="B89" i="8" s="1"/>
  <c r="F87" i="8"/>
  <c r="F83" i="8"/>
  <c r="F88" i="8" s="1"/>
  <c r="G87" i="8"/>
  <c r="G83" i="8"/>
  <c r="G88" i="8" s="1"/>
  <c r="J71" i="8"/>
  <c r="H77" i="8"/>
  <c r="H82" i="8" s="1"/>
  <c r="H85" i="8" s="1"/>
  <c r="H83" i="8"/>
  <c r="H88" i="8" s="1"/>
  <c r="K74" i="8" l="1"/>
  <c r="K69" i="8"/>
  <c r="H87" i="8"/>
  <c r="L64" i="8"/>
  <c r="L67" i="8" s="1"/>
  <c r="L78" i="8"/>
  <c r="L79" i="8"/>
  <c r="M61" i="8"/>
  <c r="N47" i="8"/>
  <c r="M62" i="8"/>
  <c r="M48" i="8"/>
  <c r="M57" i="8" s="1"/>
  <c r="M79" i="8" s="1"/>
  <c r="M59" i="8"/>
  <c r="M60" i="8"/>
  <c r="I77" i="8"/>
  <c r="I82" i="8" s="1"/>
  <c r="C89" i="8"/>
  <c r="D86" i="8"/>
  <c r="J77" i="8"/>
  <c r="J82" i="8" s="1"/>
  <c r="J85" i="8" s="1"/>
  <c r="I87" i="8"/>
  <c r="M58" i="8" l="1"/>
  <c r="M64" i="8" s="1"/>
  <c r="M67" i="8" s="1"/>
  <c r="L74" i="8"/>
  <c r="L69" i="8"/>
  <c r="N48" i="8"/>
  <c r="N57" i="8" s="1"/>
  <c r="N79" i="8" s="1"/>
  <c r="N61" i="8"/>
  <c r="N62" i="8"/>
  <c r="N59" i="8"/>
  <c r="O47" i="8"/>
  <c r="N60" i="8"/>
  <c r="K70" i="8"/>
  <c r="K77" i="8" s="1"/>
  <c r="K82" i="8" s="1"/>
  <c r="K71" i="8"/>
  <c r="K87" i="8"/>
  <c r="J83" i="8"/>
  <c r="D89" i="8"/>
  <c r="E86" i="8"/>
  <c r="I85" i="8"/>
  <c r="I83" i="8"/>
  <c r="I88" i="8" s="1"/>
  <c r="J87" i="8"/>
  <c r="M78" i="8" l="1"/>
  <c r="K85" i="8"/>
  <c r="K83" i="8"/>
  <c r="K88" i="8" s="1"/>
  <c r="O61" i="8"/>
  <c r="P47" i="8"/>
  <c r="O62" i="8"/>
  <c r="O48" i="8"/>
  <c r="O57" i="8" s="1"/>
  <c r="O79" i="8" s="1"/>
  <c r="O59" i="8"/>
  <c r="O60" i="8"/>
  <c r="N58" i="8"/>
  <c r="N78" i="8" s="1"/>
  <c r="L83" i="8"/>
  <c r="L88" i="8" s="1"/>
  <c r="L70" i="8"/>
  <c r="L71" i="8"/>
  <c r="L77" i="8"/>
  <c r="L82" i="8" s="1"/>
  <c r="L87" i="8" s="1"/>
  <c r="M74" i="8"/>
  <c r="M69" i="8"/>
  <c r="M70" i="8" s="1"/>
  <c r="M77" i="8" s="1"/>
  <c r="M82" i="8" s="1"/>
  <c r="E89" i="8"/>
  <c r="F86" i="8"/>
  <c r="L85" i="8"/>
  <c r="M71" i="8"/>
  <c r="J88" i="8"/>
  <c r="O58" i="8" l="1"/>
  <c r="P60" i="8"/>
  <c r="P61" i="8"/>
  <c r="Q47" i="8"/>
  <c r="P62" i="8"/>
  <c r="P59" i="8"/>
  <c r="P58" i="8" s="1"/>
  <c r="P48" i="8"/>
  <c r="P57" i="8" s="1"/>
  <c r="N64" i="8"/>
  <c r="N67" i="8" s="1"/>
  <c r="F89" i="8"/>
  <c r="G86" i="8"/>
  <c r="M85" i="8"/>
  <c r="M87" i="8"/>
  <c r="M83" i="8"/>
  <c r="M88" i="8" s="1"/>
  <c r="N74" i="8" l="1"/>
  <c r="N69" i="8"/>
  <c r="N70" i="8" s="1"/>
  <c r="P64" i="8"/>
  <c r="P67" i="8" s="1"/>
  <c r="P79" i="8"/>
  <c r="P78" i="8"/>
  <c r="Q61" i="8"/>
  <c r="R47" i="8"/>
  <c r="Q62" i="8"/>
  <c r="Q59" i="8"/>
  <c r="Q60" i="8"/>
  <c r="Q48" i="8"/>
  <c r="Q57" i="8" s="1"/>
  <c r="O64" i="8"/>
  <c r="O67" i="8" s="1"/>
  <c r="O78" i="8"/>
  <c r="N77" i="8"/>
  <c r="N82" i="8" s="1"/>
  <c r="G89" i="8"/>
  <c r="H86" i="8"/>
  <c r="N71" i="8"/>
  <c r="O74" i="8" l="1"/>
  <c r="O69" i="8"/>
  <c r="Q79" i="8"/>
  <c r="Q58" i="8"/>
  <c r="Q64" i="8" s="1"/>
  <c r="Q67" i="8" s="1"/>
  <c r="R61" i="8"/>
  <c r="R48" i="8"/>
  <c r="R57" i="8" s="1"/>
  <c r="S47" i="8"/>
  <c r="R62" i="8"/>
  <c r="R59" i="8"/>
  <c r="R58" i="8" s="1"/>
  <c r="B26" i="8" s="1"/>
  <c r="R60" i="8"/>
  <c r="B29" i="8" s="1"/>
  <c r="P69" i="8"/>
  <c r="P70" i="8" s="1"/>
  <c r="P74" i="8"/>
  <c r="P71" i="8"/>
  <c r="N85" i="8"/>
  <c r="N87" i="8"/>
  <c r="N83" i="8"/>
  <c r="N88" i="8" s="1"/>
  <c r="H89" i="8"/>
  <c r="I86" i="8"/>
  <c r="Q74" i="8" l="1"/>
  <c r="Q69" i="8"/>
  <c r="Q70" i="8" s="1"/>
  <c r="R78" i="8"/>
  <c r="R64" i="8"/>
  <c r="R67" i="8" s="1"/>
  <c r="R79" i="8"/>
  <c r="S48" i="8"/>
  <c r="S57" i="8" s="1"/>
  <c r="S61" i="8"/>
  <c r="S59" i="8"/>
  <c r="S60" i="8"/>
  <c r="T47" i="8"/>
  <c r="S62" i="8"/>
  <c r="B32" i="8"/>
  <c r="Q78" i="8"/>
  <c r="O70" i="8"/>
  <c r="O77" i="8" s="1"/>
  <c r="O82" i="8" s="1"/>
  <c r="O71" i="8"/>
  <c r="P77" i="8"/>
  <c r="P82" i="8" s="1"/>
  <c r="P85" i="8" s="1"/>
  <c r="I89" i="8"/>
  <c r="J86" i="8"/>
  <c r="Q71" i="8"/>
  <c r="S58" i="8" l="1"/>
  <c r="T62" i="8"/>
  <c r="T48" i="8"/>
  <c r="T57" i="8" s="1"/>
  <c r="T79" i="8" s="1"/>
  <c r="T61" i="8"/>
  <c r="T59" i="8"/>
  <c r="T60" i="8"/>
  <c r="U47" i="8"/>
  <c r="Q87" i="8"/>
  <c r="S64" i="8"/>
  <c r="S67" i="8" s="1"/>
  <c r="S79" i="8"/>
  <c r="S78" i="8"/>
  <c r="R74" i="8"/>
  <c r="R69" i="8"/>
  <c r="R70" i="8" s="1"/>
  <c r="O83" i="8"/>
  <c r="O88" i="8" s="1"/>
  <c r="P83" i="8"/>
  <c r="P88" i="8" s="1"/>
  <c r="P87" i="8"/>
  <c r="O87" i="8"/>
  <c r="O85" i="8"/>
  <c r="Q77" i="8"/>
  <c r="Q82" i="8" s="1"/>
  <c r="J89" i="8"/>
  <c r="K86" i="8"/>
  <c r="S74" i="8" l="1"/>
  <c r="S69" i="8"/>
  <c r="S70" i="8" s="1"/>
  <c r="S77" i="8" s="1"/>
  <c r="Q85" i="8"/>
  <c r="Q83" i="8"/>
  <c r="Q88" i="8" s="1"/>
  <c r="U62" i="8"/>
  <c r="U61" i="8"/>
  <c r="U60" i="8"/>
  <c r="V47" i="8"/>
  <c r="U48" i="8"/>
  <c r="U57" i="8" s="1"/>
  <c r="U59" i="8"/>
  <c r="U58" i="8" s="1"/>
  <c r="R71" i="8"/>
  <c r="T58" i="8"/>
  <c r="R77" i="8"/>
  <c r="R82" i="8" s="1"/>
  <c r="K89" i="8"/>
  <c r="L86" i="8"/>
  <c r="S71" i="8"/>
  <c r="T78" i="8" l="1"/>
  <c r="T64" i="8"/>
  <c r="T67" i="8" s="1"/>
  <c r="V59" i="8"/>
  <c r="V60" i="8"/>
  <c r="W47" i="8"/>
  <c r="V61" i="8"/>
  <c r="V62" i="8"/>
  <c r="V48" i="8"/>
  <c r="V57" i="8" s="1"/>
  <c r="U78" i="8"/>
  <c r="U79" i="8"/>
  <c r="U64" i="8"/>
  <c r="U67" i="8" s="1"/>
  <c r="R85" i="8"/>
  <c r="R83" i="8"/>
  <c r="R88" i="8" s="1"/>
  <c r="R87" i="8"/>
  <c r="S82" i="8"/>
  <c r="L89" i="8"/>
  <c r="M86" i="8"/>
  <c r="U74" i="8" l="1"/>
  <c r="U69" i="8"/>
  <c r="V79" i="8"/>
  <c r="V78" i="8"/>
  <c r="W59" i="8"/>
  <c r="W62" i="8"/>
  <c r="W61" i="8"/>
  <c r="W60" i="8"/>
  <c r="W48" i="8"/>
  <c r="W57" i="8" s="1"/>
  <c r="S87" i="8"/>
  <c r="S85" i="8"/>
  <c r="S83" i="8"/>
  <c r="S88" i="8" s="1"/>
  <c r="V58" i="8"/>
  <c r="V64" i="8" s="1"/>
  <c r="V67" i="8" s="1"/>
  <c r="T74" i="8"/>
  <c r="T69" i="8"/>
  <c r="M89" i="8"/>
  <c r="N86" i="8"/>
  <c r="W79" i="8" l="1"/>
  <c r="W58" i="8"/>
  <c r="W64" i="8" s="1"/>
  <c r="W67" i="8" s="1"/>
  <c r="T70" i="8"/>
  <c r="T71" i="8"/>
  <c r="U70" i="8"/>
  <c r="U71" i="8"/>
  <c r="V74" i="8"/>
  <c r="V69" i="8"/>
  <c r="V70" i="8" s="1"/>
  <c r="N89" i="8"/>
  <c r="O86" i="8"/>
  <c r="T77" i="8" l="1"/>
  <c r="T82" i="8" s="1"/>
  <c r="W74" i="8"/>
  <c r="W69" i="8"/>
  <c r="W70" i="8" s="1"/>
  <c r="V71" i="8"/>
  <c r="W78" i="8"/>
  <c r="W71" i="8"/>
  <c r="O89" i="8"/>
  <c r="P86" i="8"/>
  <c r="U77" i="8" l="1"/>
  <c r="U82" i="8" s="1"/>
  <c r="U85" i="8" s="1"/>
  <c r="T85" i="8"/>
  <c r="T83" i="8"/>
  <c r="T88" i="8" s="1"/>
  <c r="T87" i="8"/>
  <c r="U87" i="8"/>
  <c r="U83" i="8"/>
  <c r="U88" i="8" s="1"/>
  <c r="V77" i="8"/>
  <c r="V82" i="8" s="1"/>
  <c r="V85" i="8" s="1"/>
  <c r="P89" i="8"/>
  <c r="Q86" i="8"/>
  <c r="V83" i="8" l="1"/>
  <c r="V88" i="8" s="1"/>
  <c r="V87" i="8"/>
  <c r="W77" i="8"/>
  <c r="W82" i="8" s="1"/>
  <c r="W85" i="8" s="1"/>
  <c r="W83" i="8"/>
  <c r="W88" i="8" s="1"/>
  <c r="G26" i="8" s="1"/>
  <c r="W87"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<sst xmlns="http://schemas.openxmlformats.org/spreadsheetml/2006/main" count="1101" uniqueCount="558">
  <si>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</si>
  <si>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</si>
  <si>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</si>
  <si>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</si>
  <si>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</si>
  <si>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</si>
  <si>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</si>
  <si>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</si>
  <si>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</si>
  <si>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</si>
  <si>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</si>
  <si>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</si>
  <si>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</si>
  <si>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</si>
  <si>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</si>
  <si>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</si>
  <si>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</si>
  <si>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</si>
  <si>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</si>
  <si>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</si>
  <si>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</si>
  <si>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</si>
  <si>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</si>
  <si>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</si>
  <si>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</si>
  <si>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</si>
  <si>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</si>
  <si>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</si>
  <si>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</si>
  <si>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</si>
  <si>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</si>
  <si>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</si>
  <si>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</si>
  <si>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</si>
  <si>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</si>
  <si>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</si>
  <si>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</si>
  <si>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</si>
  <si>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</si>
  <si>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</si>
  <si>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</si>
  <si>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</si>
  <si>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</si>
  <si>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</si>
  <si>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</si>
  <si>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</si>
  <si>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</si>
  <si>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</si>
  <si>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</si>
  <si>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</si>
  <si>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</si>
  <si>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</si>
  <si>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</si>
  <si>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</si>
  <si>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</si>
  <si>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</si>
  <si>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</si>
  <si>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</si>
  <si>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</si>
  <si>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</si>
  <si>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</si>
  <si>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</si>
  <si>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</si>
  <si>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</si>
  <si>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</si>
  <si>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</si>
  <si>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</si>
  <si>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</si>
  <si>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</si>
  <si>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</si>
  <si>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</si>
  <si>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</si>
  <si>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</si>
  <si>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</si>
  <si>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</si>
  <si>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</si>
  <si>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</si>
  <si>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</si>
  <si>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</si>
  <si>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</si>
  <si>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</si>
  <si>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</si>
  <si>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</si>
  <si>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</si>
  <si>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</si>
  <si>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</si>
  <si>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</si>
  <si>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</si>
  <si>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</si>
  <si>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</si>
  <si>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</si>
  <si>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</si>
  <si>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</si>
  <si>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</si>
  <si>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</si>
  <si>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</si>
  <si>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</si>
  <si>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</si>
  <si>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</si>
  <si>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</si>
  <si>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</si>
  <si>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</si>
  <si>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</si>
  <si>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</si>
  <si>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</si>
  <si>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</si>
  <si>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</si>
  <si>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</si>
  <si>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</si>
  <si>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</si>
  <si>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</si>
  <si>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</si>
  <si>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</si>
  <si>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</si>
  <si>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</si>
  <si>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</si>
  <si>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</si>
  <si>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</si>
  <si>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</si>
  <si>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</si>
  <si>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</si>
  <si>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</si>
  <si>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</si>
  <si>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</si>
  <si>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</si>
  <si>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</si>
  <si>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</si>
  <si>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</si>
  <si>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</si>
  <si>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</si>
  <si>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</si>
  <si>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</si>
  <si>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</si>
  <si>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</si>
  <si>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</si>
  <si>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</si>
  <si>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</si>
  <si>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</si>
  <si>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</si>
  <si>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</si>
  <si>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</si>
  <si>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</si>
  <si>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</si>
  <si>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</si>
  <si>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</si>
  <si>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</si>
  <si>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</si>
  <si>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</si>
  <si>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</si>
  <si>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</si>
  <si>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</si>
  <si>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</si>
  <si>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</si>
  <si>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</si>
  <si>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</si>
  <si>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</si>
  <si>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</si>
  <si>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</si>
  <si>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</si>
  <si>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</si>
  <si>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</si>
  <si>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</si>
  <si>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</si>
  <si>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</si>
  <si>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</si>
  <si>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</si>
  <si>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</si>
  <si>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</si>
  <si>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</si>
  <si>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</si>
  <si>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</si>
  <si>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</si>
  <si>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</si>
  <si>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</si>
  <si>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</si>
  <si>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</si>
  <si>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</si>
  <si>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</si>
  <si>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</si>
  <si>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</si>
  <si>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</si>
  <si>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</si>
  <si>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</si>
  <si>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</si>
  <si>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</si>
  <si>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</si>
  <si>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</si>
  <si>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</si>
  <si>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</si>
  <si>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</si>
  <si>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</si>
  <si>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</si>
  <si>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</si>
  <si>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</si>
  <si>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</si>
  <si>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</si>
  <si>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</si>
  <si>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</si>
  <si>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</si>
  <si>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</si>
  <si>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</si>
  <si>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</si>
  <si>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</si>
  <si>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</si>
  <si>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</si>
  <si>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</si>
  <si>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</si>
  <si>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</si>
  <si>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</si>
  <si>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</si>
  <si>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</si>
  <si>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</si>
  <si>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</si>
  <si>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</si>
  <si>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</si>
  <si>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</si>
  <si>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</si>
  <si>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</si>
  <si>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</si>
  <si>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</si>
  <si>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</si>
  <si>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</si>
  <si>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</si>
  <si>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</si>
  <si>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</si>
  <si>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</si>
  <si>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</si>
  <si>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</si>
  <si>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</si>
  <si>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</si>
  <si>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</si>
  <si>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</si>
  <si>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</si>
  <si>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</si>
  <si>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</si>
  <si>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</si>
  <si>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</si>
  <si>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</si>
  <si>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</si>
  <si>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</si>
  <si>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</si>
  <si>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</si>
  <si>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</si>
  <si>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</si>
  <si>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</si>
  <si>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</si>
  <si>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</si>
  <si>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</si>
  <si>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</si>
  <si>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</si>
  <si>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</si>
  <si>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</si>
  <si>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</si>
  <si>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</si>
  <si>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</si>
  <si>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</si>
  <si>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</si>
  <si>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</si>
  <si>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</si>
  <si>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</si>
  <si>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</si>
  <si>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</si>
  <si>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</si>
  <si>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</si>
  <si>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</si>
  <si>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</si>
  <si>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</si>
  <si>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</si>
  <si>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</si>
  <si>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</si>
  <si>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</si>
  <si>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</si>
  <si>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</si>
  <si>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</si>
  <si>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</si>
  <si>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</si>
  <si>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</si>
  <si>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</si>
  <si>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</si>
  <si>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</si>
  <si>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</si>
  <si>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</si>
  <si>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</si>
  <si>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</si>
  <si>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</si>
  <si>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</si>
  <si>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</si>
  <si>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</si>
  <si>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</si>
  <si>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</si>
  <si>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</si>
  <si>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</si>
  <si>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</si>
  <si>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</si>
  <si>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</si>
  <si>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</si>
  <si>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</si>
  <si>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</si>
  <si>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</si>
  <si>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</si>
  <si>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</si>
  <si>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</si>
  <si>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</si>
  <si>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</si>
  <si>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</si>
  <si>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</si>
  <si>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</si>
  <si>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</si>
  <si>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</si>
  <si>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</si>
  <si>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</si>
  <si>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</si>
  <si>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</si>
  <si>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</si>
  <si>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</si>
  <si>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</si>
  <si>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</si>
  <si>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</si>
  <si>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</si>
  <si>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</si>
  <si>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</si>
  <si>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</si>
  <si>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</si>
  <si>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</si>
  <si>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</si>
  <si>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</si>
  <si>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</si>
  <si>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</si>
  <si>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</si>
  <si>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</si>
  <si>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</si>
  <si>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</si>
  <si>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</si>
  <si>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</si>
  <si>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</si>
  <si>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</si>
  <si>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</si>
  <si>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</si>
  <si>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</si>
  <si>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</si>
  <si>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</si>
  <si>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</si>
  <si>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</si>
  <si>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</si>
  <si>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</si>
  <si>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</si>
  <si>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</si>
  <si>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</si>
  <si>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</si>
  <si>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</si>
  <si>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</si>
  <si>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</si>
  <si>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</si>
  <si>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</si>
  <si>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</si>
  <si>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</si>
  <si>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</si>
  <si>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</si>
  <si>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</si>
  <si>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</si>
  <si>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</si>
  <si>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</si>
  <si>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</si>
  <si>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</si>
  <si>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</si>
  <si>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</si>
  <si>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</si>
  <si>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</si>
  <si>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</si>
  <si>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</si>
  <si>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</si>
  <si>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</si>
  <si>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</si>
  <si>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</si>
  <si>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</si>
  <si>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</si>
  <si>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</si>
  <si>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</si>
  <si>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</si>
  <si>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</si>
  <si>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</si>
  <si>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</si>
  <si>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</si>
  <si>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</si>
  <si>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</si>
  <si>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</si>
  <si>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</si>
  <si>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</si>
  <si>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</si>
  <si>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</si>
  <si>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</si>
  <si>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</si>
  <si>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</si>
  <si>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</si>
  <si>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</si>
  <si>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</si>
  <si>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</si>
  <si>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</si>
  <si>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</si>
  <si>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</si>
  <si>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</si>
  <si>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</si>
  <si>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</si>
  <si>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</si>
  <si>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</si>
  <si>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</si>
  <si>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</si>
  <si>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</si>
  <si>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</si>
  <si>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</si>
  <si>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</si>
  <si>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</si>
  <si>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</si>
  <si>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</si>
  <si>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</si>
  <si>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</si>
  <si>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</si>
  <si>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</si>
  <si>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</si>
  <si>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</si>
  <si>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</si>
  <si>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</si>
  <si>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</si>
  <si>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</si>
  <si>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</si>
  <si>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</si>
  <si>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</si>
  <si>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</si>
  <si>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</si>
  <si>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</si>
  <si>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</si>
  <si>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</si>
  <si>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</si>
  <si>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</si>
  <si>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</si>
  <si>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</si>
  <si>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</si>
  <si>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</si>
  <si>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</si>
  <si>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</si>
  <si>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</si>
  <si>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</si>
  <si>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</si>
  <si>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</si>
  <si>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</si>
  <si>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</si>
  <si>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</si>
  <si>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</si>
  <si>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</si>
  <si>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</si>
  <si>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</si>
  <si>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</si>
  <si>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</si>
  <si>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</si>
  <si>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</si>
  <si>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</si>
  <si>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</si>
  <si>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</si>
  <si>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</si>
  <si>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</si>
  <si>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</si>
  <si>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</si>
  <si>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</si>
  <si>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</si>
  <si>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</si>
  <si>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</si>
  <si>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</si>
  <si>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</si>
  <si>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</si>
  <si>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</si>
  <si>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</si>
  <si>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</si>
  <si>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</si>
  <si>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</si>
  <si>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</si>
  <si>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</si>
  <si>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</si>
  <si>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</si>
  <si>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</si>
  <si>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</si>
  <si>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</si>
  <si>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</si>
  <si>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</si>
  <si>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</si>
  <si>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</si>
  <si>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</si>
  <si>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</si>
  <si>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</si>
  <si>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</si>
  <si>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</si>
  <si>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</si>
  <si>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</si>
  <si>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</si>
  <si>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</si>
  <si>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</si>
  <si>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</si>
  <si>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</si>
  <si>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</si>
  <si>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</si>
  <si>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</si>
  <si>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</si>
  <si>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</si>
  <si>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</si>
  <si>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</si>
  <si>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</si>
  <si>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</si>
  <si>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</si>
  <si>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</si>
  <si>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</si>
  <si>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</si>
  <si>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</si>
  <si>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</si>
  <si>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</si>
  <si>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</si>
  <si>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</si>
  <si>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</si>
  <si>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</si>
  <si>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</si>
  <si>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</si>
  <si>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</si>
  <si>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</si>
  <si>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ТП№26</t>
  </si>
  <si>
    <t>ТСМА-160/10/0,4</t>
  </si>
  <si>
    <t>ТМГ-160/10/0,4</t>
  </si>
  <si>
    <t>Силовой Тр-р 10/0,4</t>
  </si>
  <si>
    <t>Силовой Тр-р  10/0,4</t>
  </si>
  <si>
    <t>АТО_O_Ч2_67 № 68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</si>
  <si>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</si>
  <si>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</si>
  <si>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</si>
  <si>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</si>
  <si>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</si>
  <si>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ТП№26 (замена силового трансформатора ТСМА-160 кВА на ТМГ-160 кВА), г. Черншука, ул. Горького</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</si>
  <si>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</si>
  <si>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</si>
  <si>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</si>
  <si>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</si>
  <si>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</si>
  <si>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</si>
  <si>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</si>
  <si>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</si>
  <si>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</si>
  <si>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</si>
  <si>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</si>
  <si>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</si>
  <si>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</si>
  <si>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</si>
  <si>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</si>
  <si>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</si>
  <si>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</si>
  <si>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</si>
  <si>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</si>
  <si>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1989 года выпуска  на трансформатор с пониженными потерями.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</si>
  <si>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</si>
  <si>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</si>
  <si>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</si>
  <si>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0,42 млн руб с НДС</t>
  </si>
  <si>
    <t>0,35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</si>
</sst>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2565319.2472660951</c:v>
                </c:pt>
                <c:pt idx="3">
                  <c:v>4303392.9167353734</c:v>
                </c:pt>
                <c:pt idx="4">
                  <c:v>6211679.3741034372</c:v>
                </c:pt>
                <c:pt idx="5">
                  <c:v>8307133.7088270299</c:v>
                </c:pt>
                <c:pt idx="6">
                  <c:v>10608423.643718353</c:v>
                </c:pt>
                <c:pt idx="7">
                  <c:v>13136104.60607825</c:v>
                </c:pt>
                <c:pt idx="8">
                  <c:v>15912812.87535865</c:v>
                </c:pt>
                <c:pt idx="9">
                  <c:v>18963478.689236309</c:v>
                </c:pt>
                <c:pt idx="10">
                  <c:v>22315561.387205053</c:v>
                </c:pt>
                <c:pt idx="11">
                  <c:v>25999308.88879858</c:v>
                </c:pt>
                <c:pt idx="12">
                  <c:v>30048044.044539083</c:v>
                </c:pt>
                <c:pt idx="13">
                  <c:v>34498480.664100386</c:v>
                </c:pt>
                <c:pt idx="14">
                  <c:v>39391072.320668079</c:v>
                </c:pt>
                <c:pt idx="15">
                  <c:v>44770397.356049396</c:v>
                </c:pt>
                <c:pt idx="16">
                  <c:v>50685583.871023819</c:v>
                </c:pt>
              </c:numCache>
            </c:numRef>
          </c:val>
          <c:smooth val="0"/>
          <c:extLst>
            <c:ext xmlns:c16="http://schemas.microsoft.com/office/drawing/2014/chart" uri="{C3380CC4-5D6E-409C-BE32-E72D297353CC}">
              <c16:uniqueId val="{00000000-A37B-4922-A45D-D4CF130B819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1405260.170257865</c:v>
                </c:pt>
                <c:pt idx="3">
                  <c:v>1361166.6297041886</c:v>
                </c:pt>
                <c:pt idx="4">
                  <c:v>1322538.2389512658</c:v>
                </c:pt>
                <c:pt idx="5">
                  <c:v>1285181.3864829086</c:v>
                </c:pt>
                <c:pt idx="6">
                  <c:v>1249047.9777777893</c:v>
                </c:pt>
                <c:pt idx="7">
                  <c:v>1214091.9976614893</c:v>
                </c:pt>
                <c:pt idx="8">
                  <c:v>1180269.4044355627</c:v>
                </c:pt>
                <c:pt idx="9">
                  <c:v>1147538.030709014</c:v>
                </c:pt>
                <c:pt idx="10">
                  <c:v>1115857.490397759</c:v>
                </c:pt>
                <c:pt idx="11">
                  <c:v>1085189.0914081784</c:v>
                </c:pt>
                <c:pt idx="12">
                  <c:v>1055495.7535661655</c:v>
                </c:pt>
                <c:pt idx="13">
                  <c:v>1026741.9313936741</c:v>
                </c:pt>
                <c:pt idx="14">
                  <c:v>998893.54137124238</c:v>
                </c:pt>
                <c:pt idx="15">
                  <c:v>971917.89335768169</c:v>
                </c:pt>
                <c:pt idx="16">
                  <c:v>945783.6258675314</c:v>
                </c:pt>
              </c:numCache>
            </c:numRef>
          </c:val>
          <c:smooth val="0"/>
          <c:extLst>
            <c:ext xmlns:c16="http://schemas.microsoft.com/office/drawing/2014/chart" uri="{C3380CC4-5D6E-409C-BE32-E72D297353CC}">
              <c16:uniqueId val="{00000001-A37B-4922-A45D-D4CF130B819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ТП№26 (замена силового трансформатора ТСМА-160 кВА на ТМГ-160 кВА), г. Черншука, ул. Горького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0.55440094437468102</v>
      </c>
      <c r="D24" s="196">
        <v>0</v>
      </c>
      <c r="E24" s="196">
        <v>0</v>
      </c>
      <c r="F24" s="197">
        <v>0</v>
      </c>
      <c r="G24" s="196">
        <v>0</v>
      </c>
      <c r="H24" s="196">
        <v>0</v>
      </c>
      <c r="I24" s="196">
        <v>0</v>
      </c>
      <c r="J24" s="196">
        <v>0</v>
      </c>
      <c r="K24" s="196">
        <v>0</v>
      </c>
      <c r="L24" s="196">
        <v>0.55440094437468102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0.55440094437468102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0.55440094437468102</v>
      </c>
      <c r="D27" s="26">
        <v>0</v>
      </c>
      <c r="E27" s="26">
        <v>0</v>
      </c>
      <c r="F27" s="203">
        <v>0</v>
      </c>
      <c r="G27" s="26">
        <v>0</v>
      </c>
      <c r="H27" s="26">
        <v>0</v>
      </c>
      <c r="I27" s="26">
        <v>0</v>
      </c>
      <c r="J27" s="26">
        <v>0</v>
      </c>
      <c r="K27" s="26">
        <v>0</v>
      </c>
      <c r="L27" s="26">
        <v>0.55440094437468102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0.55440094437468102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0.46200078697890085</v>
      </c>
      <c r="D30" s="200">
        <v>0</v>
      </c>
      <c r="E30" s="200">
        <v>0</v>
      </c>
      <c r="F30" s="200">
        <v>0</v>
      </c>
      <c r="G30" s="200">
        <v>0</v>
      </c>
      <c r="H30" s="200">
        <v>0</v>
      </c>
      <c r="I30" s="200">
        <v>0</v>
      </c>
      <c r="J30" s="200">
        <v>0</v>
      </c>
      <c r="K30" s="200">
        <v>0</v>
      </c>
      <c r="L30" s="200">
        <v>0.46200078697890085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0.46200078697890085</v>
      </c>
      <c r="AG30" s="200">
        <v>0</v>
      </c>
    </row>
    <row r="31" spans="1:37" x14ac:dyDescent="0.25">
      <c r="A31" s="201" t="s">
        <v>357</v>
      </c>
      <c r="B31" s="202" t="s">
        <v>358</v>
      </c>
      <c r="C31" s="200">
        <v>4.6200078697890085E-2</v>
      </c>
      <c r="D31" s="200">
        <v>0</v>
      </c>
      <c r="E31" s="26">
        <v>0</v>
      </c>
      <c r="F31" s="26">
        <v>0</v>
      </c>
      <c r="G31" s="200">
        <v>0</v>
      </c>
      <c r="H31" s="26">
        <v>0</v>
      </c>
      <c r="I31" s="26">
        <v>0</v>
      </c>
      <c r="J31" s="200">
        <v>0</v>
      </c>
      <c r="K31" s="26">
        <v>0</v>
      </c>
      <c r="L31" s="26">
        <v>4.6200078697890085E-2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4.6200078697890085E-2</v>
      </c>
      <c r="AG31" s="200">
        <v>0</v>
      </c>
    </row>
    <row r="32" spans="1:37" ht="31.5" x14ac:dyDescent="0.25">
      <c r="A32" s="201" t="s">
        <v>359</v>
      </c>
      <c r="B32" s="202" t="s">
        <v>360</v>
      </c>
      <c r="C32" s="200">
        <v>0.11550019674472521</v>
      </c>
      <c r="D32" s="200">
        <v>0</v>
      </c>
      <c r="E32" s="26">
        <v>0</v>
      </c>
      <c r="F32" s="26">
        <v>0</v>
      </c>
      <c r="G32" s="200">
        <v>0</v>
      </c>
      <c r="H32" s="26">
        <v>0</v>
      </c>
      <c r="I32" s="26">
        <v>0</v>
      </c>
      <c r="J32" s="200">
        <v>0</v>
      </c>
      <c r="K32" s="26">
        <v>0</v>
      </c>
      <c r="L32" s="26">
        <v>0.11550019674472521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0.11550019674472521</v>
      </c>
      <c r="AG32" s="200">
        <v>0</v>
      </c>
    </row>
    <row r="33" spans="1:33" x14ac:dyDescent="0.25">
      <c r="A33" s="201" t="s">
        <v>361</v>
      </c>
      <c r="B33" s="202" t="s">
        <v>362</v>
      </c>
      <c r="C33" s="200">
        <v>0.27720047218734051</v>
      </c>
      <c r="D33" s="200">
        <v>0</v>
      </c>
      <c r="E33" s="26">
        <v>0</v>
      </c>
      <c r="F33" s="26">
        <v>0</v>
      </c>
      <c r="G33" s="200">
        <v>0</v>
      </c>
      <c r="H33" s="26">
        <v>0</v>
      </c>
      <c r="I33" s="26">
        <v>0</v>
      </c>
      <c r="J33" s="200">
        <v>0</v>
      </c>
      <c r="K33" s="26">
        <v>0</v>
      </c>
      <c r="L33" s="26">
        <v>0.27720047218734051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0.27720047218734051</v>
      </c>
      <c r="AG33" s="200">
        <v>0</v>
      </c>
    </row>
    <row r="34" spans="1:33" x14ac:dyDescent="0.25">
      <c r="A34" s="201" t="s">
        <v>363</v>
      </c>
      <c r="B34" s="202" t="s">
        <v>364</v>
      </c>
      <c r="C34" s="200">
        <v>2.3100039348945042E-2</v>
      </c>
      <c r="D34" s="200">
        <v>0</v>
      </c>
      <c r="E34" s="26">
        <v>0</v>
      </c>
      <c r="F34" s="26">
        <v>0</v>
      </c>
      <c r="G34" s="200">
        <v>0</v>
      </c>
      <c r="H34" s="26">
        <v>0</v>
      </c>
      <c r="I34" s="26">
        <v>0</v>
      </c>
      <c r="J34" s="200">
        <v>0</v>
      </c>
      <c r="K34" s="26">
        <v>0</v>
      </c>
      <c r="L34" s="26">
        <v>2.3100039348945042E-2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2.3100039348945042E-2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0.46200078697890085</v>
      </c>
      <c r="D55" s="200">
        <v>0</v>
      </c>
      <c r="E55" s="200">
        <v>0</v>
      </c>
      <c r="F55" s="200">
        <v>0</v>
      </c>
      <c r="G55" s="200">
        <v>0</v>
      </c>
      <c r="H55" s="200">
        <v>0</v>
      </c>
      <c r="I55" s="200">
        <v>0</v>
      </c>
      <c r="J55" s="200">
        <v>0</v>
      </c>
      <c r="K55" s="200">
        <v>0</v>
      </c>
      <c r="L55" s="200">
        <v>0.46200078697890085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0.46200078697890085</v>
      </c>
      <c r="AG55" s="200">
        <v>0</v>
      </c>
    </row>
    <row r="56" spans="1:33" x14ac:dyDescent="0.25">
      <c r="A56" s="146" t="s">
        <v>396</v>
      </c>
      <c r="B56" s="202" t="s">
        <v>397</v>
      </c>
      <c r="C56" s="26">
        <v>0.46200078697890085</v>
      </c>
      <c r="D56" s="26">
        <v>0</v>
      </c>
      <c r="E56" s="26">
        <v>0</v>
      </c>
      <c r="F56" s="26">
        <v>0</v>
      </c>
      <c r="G56" s="26">
        <v>0</v>
      </c>
      <c r="H56" s="26">
        <v>0</v>
      </c>
      <c r="I56" s="26">
        <v>0</v>
      </c>
      <c r="J56" s="26">
        <v>0</v>
      </c>
      <c r="K56" s="26">
        <v>0</v>
      </c>
      <c r="L56" s="26">
        <v>0.46200078697890085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0.46200078697890085</v>
      </c>
      <c r="AG56" s="200">
        <v>0</v>
      </c>
    </row>
    <row r="57" spans="1:33" x14ac:dyDescent="0.25">
      <c r="A57" s="146" t="s">
        <v>398</v>
      </c>
      <c r="B57" s="202" t="s">
        <v>399</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0.46200078697890085</v>
      </c>
      <c r="D64" s="221">
        <v>0</v>
      </c>
      <c r="E64" s="221">
        <v>0</v>
      </c>
      <c r="F64" s="221">
        <v>0</v>
      </c>
      <c r="G64" s="221">
        <v>0</v>
      </c>
      <c r="H64" s="221">
        <v>0</v>
      </c>
      <c r="I64" s="221">
        <v>0</v>
      </c>
      <c r="J64" s="221">
        <v>0</v>
      </c>
      <c r="K64" s="221">
        <v>0</v>
      </c>
      <c r="L64" s="221">
        <v>0.46200078697890085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0.46200078697890085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ТП№26 (замена силового трансформатора ТСМА-160 кВА на ТМГ-160 кВА), г. Черншука,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0.16</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ТП№26 (замена силового трансформатора ТСМА-160 кВА на ТМГ-160 кВА), г. Черншука, ул. Горького</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ТП№26 (замена силового трансформатора ТСМА-160 кВА на ТМГ-160 кВА), г. Черншука, ул. Горького</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2025</v>
      </c>
    </row>
    <row r="26" spans="1:2" s="134" customFormat="1" ht="16.5" thickBot="1" x14ac:dyDescent="0.3">
      <c r="A26" s="170" t="s">
        <v>473</v>
      </c>
      <c r="B26" s="168" t="s">
        <v>535</v>
      </c>
    </row>
    <row r="27" spans="1:2" s="134" customFormat="1" ht="29.25" thickBot="1" x14ac:dyDescent="0.3">
      <c r="A27" s="171" t="s">
        <v>474</v>
      </c>
      <c r="B27" s="172">
        <v>0.55440094437468102</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ТП№26 (замена силового трансформатора ТСМА-160 кВА на ТМГ-160 кВА), г. Черншука, ул. Горького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ТП№26 (замена силового трансформатора ТСМА-160 кВА на ТМГ-160 кВА), г. Черншука, ул. Горького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1989</v>
      </c>
      <c r="J25" s="17">
        <v>2026</v>
      </c>
      <c r="K25" s="17">
        <v>1972</v>
      </c>
      <c r="L25" s="17">
        <v>10</v>
      </c>
      <c r="M25" s="17">
        <v>10</v>
      </c>
      <c r="N25" s="17">
        <v>0.16</v>
      </c>
      <c r="O25" s="17">
        <v>0.16</v>
      </c>
      <c r="P25" s="17">
        <v>1990</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ТП№26 (замена силового трансформатора ТСМА-160 кВА на ТМГ-160 кВА), г. Черншука,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O_Ч2_67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ТП№26 (замена силового трансформатора ТСМА-160 кВА на ТМГ-160 кВА), г. Черншука, ул. Горького</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ТП№26 (замена силового трансформатора ТСМА-160 кВА на ТМГ-160 кВА), г. Черншука, ул. Горького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ТП№26 (замена силового трансформатора ТСМА-160 кВА на ТМГ-160 кВА), г. Черншука, ул. Горького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O_Ч2_67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ТП№26 (замена силового трансформатора ТСМА-160 кВА на ТМГ-160 кВА), г. Черншука, ул. Горького</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462000.78697890084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18342348.418217022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13200.022485111453</v>
      </c>
      <c r="E65" s="109">
        <f t="shared" si="10"/>
        <v>13200.022485111453</v>
      </c>
      <c r="F65" s="109">
        <f t="shared" si="10"/>
        <v>13200.022485111453</v>
      </c>
      <c r="G65" s="109">
        <f t="shared" si="10"/>
        <v>13200.022485111453</v>
      </c>
      <c r="H65" s="109">
        <f t="shared" si="10"/>
        <v>13200.022485111453</v>
      </c>
      <c r="I65" s="109">
        <f t="shared" si="10"/>
        <v>13200.022485111453</v>
      </c>
      <c r="J65" s="109">
        <f t="shared" si="10"/>
        <v>13200.022485111453</v>
      </c>
      <c r="K65" s="109">
        <f t="shared" si="10"/>
        <v>13200.022485111453</v>
      </c>
      <c r="L65" s="109">
        <f t="shared" si="10"/>
        <v>13200.022485111453</v>
      </c>
      <c r="M65" s="109">
        <f t="shared" si="10"/>
        <v>13200.022485111453</v>
      </c>
      <c r="N65" s="109">
        <f t="shared" si="10"/>
        <v>13200.022485111453</v>
      </c>
      <c r="O65" s="109">
        <f t="shared" si="10"/>
        <v>13200.022485111453</v>
      </c>
      <c r="P65" s="109">
        <f t="shared" si="10"/>
        <v>13200.022485111453</v>
      </c>
      <c r="Q65" s="109">
        <f t="shared" si="10"/>
        <v>13200.022485111453</v>
      </c>
      <c r="R65" s="109">
        <f t="shared" si="10"/>
        <v>13200.022485111453</v>
      </c>
      <c r="S65" s="109">
        <f t="shared" si="10"/>
        <v>13200.022485111453</v>
      </c>
      <c r="T65" s="109">
        <f t="shared" si="10"/>
        <v>13200.022485111453</v>
      </c>
      <c r="U65" s="109">
        <f t="shared" si="10"/>
        <v>13200.022485111453</v>
      </c>
      <c r="V65" s="109">
        <f t="shared" si="10"/>
        <v>13200.022485111453</v>
      </c>
      <c r="W65" s="109">
        <f t="shared" si="10"/>
        <v>13200.022485111453</v>
      </c>
    </row>
    <row r="66" spans="1:23" ht="11.25" customHeight="1" x14ac:dyDescent="0.25">
      <c r="A66" s="74" t="s">
        <v>237</v>
      </c>
      <c r="B66" s="109">
        <f>IF(AND(B45&gt;$B$92,B45&lt;=$B$92+$B$27),B65,0)</f>
        <v>0</v>
      </c>
      <c r="C66" s="109">
        <f t="shared" ref="C66:W66" si="11">IF(AND(C45&gt;$B$92,C45&lt;=$B$92+$B$27),C65+B66,0)</f>
        <v>0</v>
      </c>
      <c r="D66" s="109">
        <f t="shared" si="11"/>
        <v>13200.022485111453</v>
      </c>
      <c r="E66" s="109">
        <f t="shared" si="11"/>
        <v>26400.044970222905</v>
      </c>
      <c r="F66" s="109">
        <f t="shared" si="11"/>
        <v>39600.067455334356</v>
      </c>
      <c r="G66" s="109">
        <f t="shared" si="11"/>
        <v>52800.08994044581</v>
      </c>
      <c r="H66" s="109">
        <f t="shared" si="11"/>
        <v>66000.112425557265</v>
      </c>
      <c r="I66" s="109">
        <f t="shared" si="11"/>
        <v>79200.134910668712</v>
      </c>
      <c r="J66" s="109">
        <f t="shared" si="11"/>
        <v>92400.157395780159</v>
      </c>
      <c r="K66" s="109">
        <f t="shared" si="11"/>
        <v>105600.17988089161</v>
      </c>
      <c r="L66" s="109">
        <f t="shared" si="11"/>
        <v>118800.20236600305</v>
      </c>
      <c r="M66" s="109">
        <f t="shared" si="11"/>
        <v>132000.2248511145</v>
      </c>
      <c r="N66" s="109">
        <f t="shared" si="11"/>
        <v>145200.24733622596</v>
      </c>
      <c r="O66" s="109">
        <f t="shared" si="11"/>
        <v>158400.26982133742</v>
      </c>
      <c r="P66" s="109">
        <f t="shared" si="11"/>
        <v>171600.29230644889</v>
      </c>
      <c r="Q66" s="109">
        <f t="shared" si="11"/>
        <v>184800.31479156035</v>
      </c>
      <c r="R66" s="109">
        <f t="shared" si="11"/>
        <v>198000.33727667181</v>
      </c>
      <c r="S66" s="109">
        <f t="shared" si="11"/>
        <v>211200.35976178327</v>
      </c>
      <c r="T66" s="109">
        <f t="shared" si="11"/>
        <v>224400.38224689473</v>
      </c>
      <c r="U66" s="109">
        <f t="shared" si="11"/>
        <v>237600.40473200619</v>
      </c>
      <c r="V66" s="109">
        <f t="shared" si="11"/>
        <v>250800.42721711766</v>
      </c>
      <c r="W66" s="109">
        <f t="shared" si="11"/>
        <v>264000.44970222912</v>
      </c>
    </row>
    <row r="67" spans="1:23" ht="25.5" customHeight="1" x14ac:dyDescent="0.25">
      <c r="A67" s="110" t="s">
        <v>238</v>
      </c>
      <c r="B67" s="106">
        <f t="shared" ref="B67:W67" si="12">B64-B65</f>
        <v>0</v>
      </c>
      <c r="C67" s="106">
        <f t="shared" si="12"/>
        <v>1867174.4212495829</v>
      </c>
      <c r="D67" s="106">
        <f>D64-D65</f>
        <v>1984830.6019775786</v>
      </c>
      <c r="E67" s="106">
        <f t="shared" si="12"/>
        <v>2180556.5363468579</v>
      </c>
      <c r="F67" s="106">
        <f t="shared" si="12"/>
        <v>2395756.8141495124</v>
      </c>
      <c r="G67" s="106">
        <f t="shared" si="12"/>
        <v>2632396.599257031</v>
      </c>
      <c r="H67" s="106">
        <f t="shared" si="12"/>
        <v>2892641.7730527138</v>
      </c>
      <c r="I67" s="106">
        <f t="shared" si="12"/>
        <v>3178879.6446084375</v>
      </c>
      <c r="J67" s="106">
        <f t="shared" si="12"/>
        <v>3493741.815701196</v>
      </c>
      <c r="K67" s="106">
        <f t="shared" si="12"/>
        <v>3840129.4263983136</v>
      </c>
      <c r="L67" s="106">
        <f t="shared" si="12"/>
        <v>4221241.0307145594</v>
      </c>
      <c r="M67" s="106">
        <f t="shared" si="12"/>
        <v>4640603.3781333556</v>
      </c>
      <c r="N67" s="106">
        <f t="shared" si="12"/>
        <v>5102105.4058549274</v>
      </c>
      <c r="O67" s="106">
        <f t="shared" si="12"/>
        <v>5610035.7787815565</v>
      </c>
      <c r="P67" s="106">
        <f t="shared" si="12"/>
        <v>6169124.3498011697</v>
      </c>
      <c r="Q67" s="106">
        <f t="shared" si="12"/>
        <v>6784587.9522463968</v>
      </c>
      <c r="R67" s="106">
        <f t="shared" si="12"/>
        <v>7462180.9798872331</v>
      </c>
      <c r="S67" s="106">
        <f t="shared" si="12"/>
        <v>8208251.2579039456</v>
      </c>
      <c r="T67" s="106">
        <f t="shared" si="12"/>
        <v>9029801.761472512</v>
      </c>
      <c r="U67" s="106">
        <f t="shared" si="12"/>
        <v>9934558.7974197436</v>
      </c>
      <c r="V67" s="106">
        <f t="shared" si="12"/>
        <v>10931047.329468492</v>
      </c>
      <c r="W67" s="106">
        <f t="shared" si="12"/>
        <v>12028674.199559044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1984830.6019775786</v>
      </c>
      <c r="E69" s="105">
        <f>E67+E68</f>
        <v>2180556.5363468579</v>
      </c>
      <c r="F69" s="105">
        <f t="shared" ref="F69:W69" si="14">F67-F68</f>
        <v>2395756.8141495124</v>
      </c>
      <c r="G69" s="105">
        <f t="shared" si="14"/>
        <v>2632396.599257031</v>
      </c>
      <c r="H69" s="105">
        <f t="shared" si="14"/>
        <v>2892641.7730527138</v>
      </c>
      <c r="I69" s="105">
        <f t="shared" si="14"/>
        <v>3178879.6446084375</v>
      </c>
      <c r="J69" s="105">
        <f t="shared" si="14"/>
        <v>3493741.815701196</v>
      </c>
      <c r="K69" s="105">
        <f t="shared" si="14"/>
        <v>3840129.4263983136</v>
      </c>
      <c r="L69" s="105">
        <f t="shared" si="14"/>
        <v>4221241.0307145594</v>
      </c>
      <c r="M69" s="105">
        <f t="shared" si="14"/>
        <v>4640603.3781333556</v>
      </c>
      <c r="N69" s="105">
        <f t="shared" si="14"/>
        <v>5102105.4058549274</v>
      </c>
      <c r="O69" s="105">
        <f t="shared" si="14"/>
        <v>5610035.7787815565</v>
      </c>
      <c r="P69" s="105">
        <f t="shared" si="14"/>
        <v>6169124.3498011697</v>
      </c>
      <c r="Q69" s="105">
        <f t="shared" si="14"/>
        <v>6784587.9522463968</v>
      </c>
      <c r="R69" s="105">
        <f t="shared" si="14"/>
        <v>7462180.9798872331</v>
      </c>
      <c r="S69" s="105">
        <f t="shared" si="14"/>
        <v>8208251.2579039456</v>
      </c>
      <c r="T69" s="105">
        <f t="shared" si="14"/>
        <v>9029801.761472512</v>
      </c>
      <c r="U69" s="105">
        <f t="shared" si="14"/>
        <v>9934558.7974197436</v>
      </c>
      <c r="V69" s="105">
        <f t="shared" si="14"/>
        <v>10931047.329468492</v>
      </c>
      <c r="W69" s="105">
        <f t="shared" si="14"/>
        <v>12028674.199559044</v>
      </c>
    </row>
    <row r="70" spans="1:23" ht="12" customHeight="1" x14ac:dyDescent="0.25">
      <c r="A70" s="74" t="s">
        <v>208</v>
      </c>
      <c r="B70" s="102">
        <f t="shared" ref="B70:W70" si="15">-IF(B69&gt;0, B69*$B$35, 0)</f>
        <v>0</v>
      </c>
      <c r="C70" s="102">
        <f t="shared" si="15"/>
        <v>-373434.88424991659</v>
      </c>
      <c r="D70" s="102">
        <f t="shared" si="15"/>
        <v>-396966.12039551575</v>
      </c>
      <c r="E70" s="102">
        <f t="shared" si="15"/>
        <v>-436111.30726937158</v>
      </c>
      <c r="F70" s="102">
        <f t="shared" si="15"/>
        <v>-479151.3628299025</v>
      </c>
      <c r="G70" s="102">
        <f t="shared" si="15"/>
        <v>-526479.31985140627</v>
      </c>
      <c r="H70" s="102">
        <f t="shared" si="15"/>
        <v>-578528.35461054277</v>
      </c>
      <c r="I70" s="102">
        <f t="shared" si="15"/>
        <v>-635775.92892168753</v>
      </c>
      <c r="J70" s="102">
        <f t="shared" si="15"/>
        <v>-698748.36314023926</v>
      </c>
      <c r="K70" s="102">
        <f t="shared" si="15"/>
        <v>-768025.88527966279</v>
      </c>
      <c r="L70" s="102">
        <f t="shared" si="15"/>
        <v>-844248.20614291192</v>
      </c>
      <c r="M70" s="102">
        <f t="shared" si="15"/>
        <v>-928120.67562667117</v>
      </c>
      <c r="N70" s="102">
        <f t="shared" si="15"/>
        <v>-1020421.0811709855</v>
      </c>
      <c r="O70" s="102">
        <f t="shared" si="15"/>
        <v>-1122007.1557563113</v>
      </c>
      <c r="P70" s="102">
        <f t="shared" si="15"/>
        <v>-1233824.869960234</v>
      </c>
      <c r="Q70" s="102">
        <f t="shared" si="15"/>
        <v>-1356917.5904492794</v>
      </c>
      <c r="R70" s="102">
        <f t="shared" si="15"/>
        <v>-1492436.1959774466</v>
      </c>
      <c r="S70" s="102">
        <f t="shared" si="15"/>
        <v>-1641650.2515807892</v>
      </c>
      <c r="T70" s="102">
        <f t="shared" si="15"/>
        <v>-1805960.3522945025</v>
      </c>
      <c r="U70" s="102">
        <f t="shared" si="15"/>
        <v>-1986911.7594839488</v>
      </c>
      <c r="V70" s="102">
        <f t="shared" si="15"/>
        <v>-2186209.4658936984</v>
      </c>
      <c r="W70" s="102">
        <f t="shared" si="15"/>
        <v>-2405734.8399118087</v>
      </c>
    </row>
    <row r="71" spans="1:23" ht="12.75" customHeight="1" thickBot="1" x14ac:dyDescent="0.3">
      <c r="A71" s="111" t="s">
        <v>241</v>
      </c>
      <c r="B71" s="112">
        <f t="shared" ref="B71:W71" si="16">B69+B70</f>
        <v>0</v>
      </c>
      <c r="C71" s="112">
        <f>C69+C70</f>
        <v>1493739.5369996664</v>
      </c>
      <c r="D71" s="112">
        <f t="shared" si="16"/>
        <v>1587864.4815820628</v>
      </c>
      <c r="E71" s="112">
        <f t="shared" si="16"/>
        <v>1744445.2290774863</v>
      </c>
      <c r="F71" s="112">
        <f t="shared" si="16"/>
        <v>1916605.45131961</v>
      </c>
      <c r="G71" s="112">
        <f t="shared" si="16"/>
        <v>2105917.2794056246</v>
      </c>
      <c r="H71" s="112">
        <f t="shared" si="16"/>
        <v>2314113.4184421711</v>
      </c>
      <c r="I71" s="112">
        <f t="shared" si="16"/>
        <v>2543103.7156867501</v>
      </c>
      <c r="J71" s="112">
        <f t="shared" si="16"/>
        <v>2794993.4525609566</v>
      </c>
      <c r="K71" s="112">
        <f t="shared" si="16"/>
        <v>3072103.5411186507</v>
      </c>
      <c r="L71" s="112">
        <f t="shared" si="16"/>
        <v>3376992.8245716477</v>
      </c>
      <c r="M71" s="112">
        <f t="shared" si="16"/>
        <v>3712482.7025066847</v>
      </c>
      <c r="N71" s="112">
        <f t="shared" si="16"/>
        <v>4081684.3246839419</v>
      </c>
      <c r="O71" s="112">
        <f t="shared" si="16"/>
        <v>4488028.623025245</v>
      </c>
      <c r="P71" s="112">
        <f t="shared" si="16"/>
        <v>4935299.4798409361</v>
      </c>
      <c r="Q71" s="112">
        <f t="shared" si="16"/>
        <v>5427670.3617971176</v>
      </c>
      <c r="R71" s="112">
        <f t="shared" si="16"/>
        <v>5969744.7839097865</v>
      </c>
      <c r="S71" s="112">
        <f t="shared" si="16"/>
        <v>6566601.0063231569</v>
      </c>
      <c r="T71" s="112">
        <f t="shared" si="16"/>
        <v>7223841.4091780093</v>
      </c>
      <c r="U71" s="112">
        <f t="shared" si="16"/>
        <v>7947647.0379357953</v>
      </c>
      <c r="V71" s="112">
        <f t="shared" si="16"/>
        <v>8744837.8635747936</v>
      </c>
      <c r="W71" s="112">
        <f t="shared" si="16"/>
        <v>9622939.3596472349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1984830.6019775786</v>
      </c>
      <c r="E74" s="106">
        <f t="shared" si="18"/>
        <v>2180556.5363468579</v>
      </c>
      <c r="F74" s="106">
        <f t="shared" si="18"/>
        <v>2395756.8141495124</v>
      </c>
      <c r="G74" s="106">
        <f t="shared" si="18"/>
        <v>2632396.599257031</v>
      </c>
      <c r="H74" s="106">
        <f t="shared" si="18"/>
        <v>2892641.7730527138</v>
      </c>
      <c r="I74" s="106">
        <f t="shared" si="18"/>
        <v>3178879.6446084375</v>
      </c>
      <c r="J74" s="106">
        <f t="shared" si="18"/>
        <v>3493741.815701196</v>
      </c>
      <c r="K74" s="106">
        <f t="shared" si="18"/>
        <v>3840129.4263983136</v>
      </c>
      <c r="L74" s="106">
        <f t="shared" si="18"/>
        <v>4221241.0307145594</v>
      </c>
      <c r="M74" s="106">
        <f t="shared" si="18"/>
        <v>4640603.3781333556</v>
      </c>
      <c r="N74" s="106">
        <f t="shared" si="18"/>
        <v>5102105.4058549274</v>
      </c>
      <c r="O74" s="106">
        <f t="shared" si="18"/>
        <v>5610035.7787815565</v>
      </c>
      <c r="P74" s="106">
        <f t="shared" si="18"/>
        <v>6169124.3498011697</v>
      </c>
      <c r="Q74" s="106">
        <f t="shared" si="18"/>
        <v>6784587.9522463968</v>
      </c>
      <c r="R74" s="106">
        <f t="shared" si="18"/>
        <v>7462180.9798872331</v>
      </c>
      <c r="S74" s="106">
        <f t="shared" si="18"/>
        <v>8208251.2579039456</v>
      </c>
      <c r="T74" s="106">
        <f t="shared" si="18"/>
        <v>9029801.761472512</v>
      </c>
      <c r="U74" s="106">
        <f t="shared" si="18"/>
        <v>9934558.7974197436</v>
      </c>
      <c r="V74" s="106">
        <f t="shared" si="18"/>
        <v>10931047.329468492</v>
      </c>
      <c r="W74" s="106">
        <f t="shared" si="18"/>
        <v>12028674.199559044</v>
      </c>
    </row>
    <row r="75" spans="1:23" ht="12" customHeight="1" x14ac:dyDescent="0.25">
      <c r="A75" s="74" t="s">
        <v>236</v>
      </c>
      <c r="B75" s="102">
        <f t="shared" ref="B75:W75" si="19">B65</f>
        <v>0</v>
      </c>
      <c r="C75" s="102">
        <f t="shared" si="19"/>
        <v>0</v>
      </c>
      <c r="D75" s="102">
        <f t="shared" si="19"/>
        <v>13200.022485111453</v>
      </c>
      <c r="E75" s="102">
        <f t="shared" si="19"/>
        <v>13200.022485111453</v>
      </c>
      <c r="F75" s="102">
        <f t="shared" si="19"/>
        <v>13200.022485111453</v>
      </c>
      <c r="G75" s="102">
        <f t="shared" si="19"/>
        <v>13200.022485111453</v>
      </c>
      <c r="H75" s="102">
        <f t="shared" si="19"/>
        <v>13200.022485111453</v>
      </c>
      <c r="I75" s="102">
        <f t="shared" si="19"/>
        <v>13200.022485111453</v>
      </c>
      <c r="J75" s="102">
        <f t="shared" si="19"/>
        <v>13200.022485111453</v>
      </c>
      <c r="K75" s="102">
        <f t="shared" si="19"/>
        <v>13200.022485111453</v>
      </c>
      <c r="L75" s="102">
        <f t="shared" si="19"/>
        <v>13200.022485111453</v>
      </c>
      <c r="M75" s="102">
        <f t="shared" si="19"/>
        <v>13200.022485111453</v>
      </c>
      <c r="N75" s="102">
        <f t="shared" si="19"/>
        <v>13200.022485111453</v>
      </c>
      <c r="O75" s="102">
        <f t="shared" si="19"/>
        <v>13200.022485111453</v>
      </c>
      <c r="P75" s="102">
        <f t="shared" si="19"/>
        <v>13200.022485111453</v>
      </c>
      <c r="Q75" s="102">
        <f t="shared" si="19"/>
        <v>13200.022485111453</v>
      </c>
      <c r="R75" s="102">
        <f t="shared" si="19"/>
        <v>13200.022485111453</v>
      </c>
      <c r="S75" s="102">
        <f t="shared" si="19"/>
        <v>13200.022485111453</v>
      </c>
      <c r="T75" s="102">
        <f t="shared" si="19"/>
        <v>13200.022485111453</v>
      </c>
      <c r="U75" s="102">
        <f t="shared" si="19"/>
        <v>13200.022485111453</v>
      </c>
      <c r="V75" s="102">
        <f t="shared" si="19"/>
        <v>13200.022485111453</v>
      </c>
      <c r="W75" s="102">
        <f t="shared" si="19"/>
        <v>13200.022485111453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-396966.12039551575</v>
      </c>
      <c r="E77" s="109">
        <f>IF(SUM($B$70:E70)+SUM($B$77:D77)&gt;0,0,SUM($B$70:E70)-SUM($B$77:D77))</f>
        <v>-436111.30726937158</v>
      </c>
      <c r="F77" s="109">
        <f>IF(SUM($B$70:F70)+SUM($B$77:E77)&gt;0,0,SUM($B$70:F70)-SUM($B$77:E77))</f>
        <v>-479151.36282990244</v>
      </c>
      <c r="G77" s="109">
        <f>IF(SUM($B$70:G70)+SUM($B$77:F77)&gt;0,0,SUM($B$70:G70)-SUM($B$77:F77))</f>
        <v>-526479.31985140615</v>
      </c>
      <c r="H77" s="109">
        <f>IF(SUM($B$70:H70)+SUM($B$77:G77)&gt;0,0,SUM($B$70:H70)-SUM($B$77:G77))</f>
        <v>-578528.35461054277</v>
      </c>
      <c r="I77" s="109">
        <f>IF(SUM($B$70:I70)+SUM($B$77:H77)&gt;0,0,SUM($B$70:I70)-SUM($B$77:H77))</f>
        <v>-635775.92892168742</v>
      </c>
      <c r="J77" s="109">
        <f>IF(SUM($B$70:J70)+SUM($B$77:I77)&gt;0,0,SUM($B$70:J70)-SUM($B$77:I77))</f>
        <v>-698748.36314023938</v>
      </c>
      <c r="K77" s="109">
        <f>IF(SUM($B$70:K70)+SUM($B$77:J77)&gt;0,0,SUM($B$70:K70)-SUM($B$77:J77))</f>
        <v>-768025.88527966291</v>
      </c>
      <c r="L77" s="109">
        <f>IF(SUM($B$70:L70)+SUM($B$77:K77)&gt;0,0,SUM($B$70:L70)-SUM($B$77:K77))</f>
        <v>-844248.20614291169</v>
      </c>
      <c r="M77" s="109">
        <f>IF(SUM($B$70:M70)+SUM($B$77:L77)&gt;0,0,SUM($B$70:M70)-SUM($B$77:L77))</f>
        <v>-928120.67562667094</v>
      </c>
      <c r="N77" s="109">
        <f>IF(SUM($B$70:N70)+SUM($B$77:M77)&gt;0,0,SUM($B$70:N70)-SUM($B$77:M77))</f>
        <v>-1020421.0811709855</v>
      </c>
      <c r="O77" s="109">
        <f>IF(SUM($B$70:O70)+SUM($B$77:N77)&gt;0,0,SUM($B$70:O70)-SUM($B$77:N77))</f>
        <v>-1122007.1557563106</v>
      </c>
      <c r="P77" s="109">
        <f>IF(SUM($B$70:P70)+SUM($B$77:O77)&gt;0,0,SUM($B$70:P70)-SUM($B$77:O77))</f>
        <v>-1233824.8699602336</v>
      </c>
      <c r="Q77" s="109">
        <f>IF(SUM($B$70:Q70)+SUM($B$77:P77)&gt;0,0,SUM($B$70:Q70)-SUM($B$77:P77))</f>
        <v>-1356917.5904492792</v>
      </c>
      <c r="R77" s="109">
        <f>IF(SUM($B$70:R70)+SUM($B$77:Q77)&gt;0,0,SUM($B$70:R70)-SUM($B$77:Q77))</f>
        <v>-1492436.1959774476</v>
      </c>
      <c r="S77" s="109">
        <f>IF(SUM($B$70:S70)+SUM($B$77:R77)&gt;0,0,SUM($B$70:S70)-SUM($B$77:R77))</f>
        <v>-1641650.2515807897</v>
      </c>
      <c r="T77" s="109">
        <f>IF(SUM($B$70:T70)+SUM($B$77:S77)&gt;0,0,SUM($B$70:T70)-SUM($B$77:S77))</f>
        <v>-1805960.3522945028</v>
      </c>
      <c r="U77" s="109">
        <f>IF(SUM($B$70:U70)+SUM($B$77:T77)&gt;0,0,SUM($B$70:U70)-SUM($B$77:T77))</f>
        <v>-1986911.7594839502</v>
      </c>
      <c r="V77" s="109">
        <f>IF(SUM($B$70:V70)+SUM($B$77:U77)&gt;0,0,SUM($B$70:V70)-SUM($B$77:U77))</f>
        <v>-2186209.465893697</v>
      </c>
      <c r="W77" s="109">
        <f>IF(SUM($B$70:W70)+SUM($B$77:V77)&gt;0,0,SUM($B$70:W70)-SUM($B$77:V77))</f>
        <v>-2405734.8399118073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1587943.9923913875</v>
      </c>
      <c r="E82" s="106">
        <f t="shared" si="24"/>
        <v>1738073.6694692778</v>
      </c>
      <c r="F82" s="106">
        <f t="shared" si="24"/>
        <v>1908286.457368064</v>
      </c>
      <c r="G82" s="106">
        <f t="shared" si="24"/>
        <v>2095454.3347235925</v>
      </c>
      <c r="H82" s="106">
        <f t="shared" si="24"/>
        <v>2301289.9348913222</v>
      </c>
      <c r="I82" s="106">
        <f t="shared" si="24"/>
        <v>2527680.9623598973</v>
      </c>
      <c r="J82" s="106">
        <f t="shared" si="24"/>
        <v>2776708.2692804001</v>
      </c>
      <c r="K82" s="106">
        <f t="shared" si="24"/>
        <v>3050665.8138776585</v>
      </c>
      <c r="L82" s="106">
        <f t="shared" si="24"/>
        <v>3352082.6979687428</v>
      </c>
      <c r="M82" s="106">
        <f t="shared" si="24"/>
        <v>3683747.5015935251</v>
      </c>
      <c r="N82" s="106">
        <f t="shared" si="24"/>
        <v>4048735.1557405046</v>
      </c>
      <c r="O82" s="106">
        <f t="shared" si="24"/>
        <v>4450436.6195613025</v>
      </c>
      <c r="P82" s="106">
        <f t="shared" si="24"/>
        <v>4892591.6565676946</v>
      </c>
      <c r="Q82" s="106">
        <f t="shared" si="24"/>
        <v>5379325.0353813153</v>
      </c>
      <c r="R82" s="106">
        <f t="shared" si="24"/>
        <v>5915186.5149744218</v>
      </c>
      <c r="S82" s="106">
        <f t="shared" si="24"/>
        <v>6505195.0123502044</v>
      </c>
      <c r="T82" s="106">
        <f t="shared" si="24"/>
        <v>7154887.3926498713</v>
      </c>
      <c r="U82" s="106">
        <f t="shared" si="24"/>
        <v>7870372.3681697892</v>
      </c>
      <c r="V82" s="106">
        <f t="shared" si="24"/>
        <v>8658390.0441986397</v>
      </c>
      <c r="W82" s="106">
        <f t="shared" si="24"/>
        <v>9526377.7064669002</v>
      </c>
    </row>
    <row r="83" spans="1:23" ht="12" customHeight="1" x14ac:dyDescent="0.25">
      <c r="A83" s="94" t="s">
        <v>248</v>
      </c>
      <c r="B83" s="106">
        <f>SUM($B$82:B82)</f>
        <v>0</v>
      </c>
      <c r="C83" s="106">
        <f>SUM(B82:C82)</f>
        <v>977375.2548747079</v>
      </c>
      <c r="D83" s="106">
        <f>SUM(B82:D82)</f>
        <v>2565319.2472660951</v>
      </c>
      <c r="E83" s="106">
        <f>SUM($B$82:E82)</f>
        <v>4303392.9167353734</v>
      </c>
      <c r="F83" s="106">
        <f>SUM($B$82:F82)</f>
        <v>6211679.3741034372</v>
      </c>
      <c r="G83" s="106">
        <f>SUM($B$82:G82)</f>
        <v>8307133.7088270299</v>
      </c>
      <c r="H83" s="106">
        <f>SUM($B$82:H82)</f>
        <v>10608423.643718353</v>
      </c>
      <c r="I83" s="106">
        <f>SUM($B$82:I82)</f>
        <v>13136104.60607825</v>
      </c>
      <c r="J83" s="106">
        <f>SUM($B$82:J82)</f>
        <v>15912812.87535865</v>
      </c>
      <c r="K83" s="106">
        <f>SUM($B$82:K82)</f>
        <v>18963478.689236309</v>
      </c>
      <c r="L83" s="106">
        <f>SUM($B$82:L82)</f>
        <v>22315561.387205053</v>
      </c>
      <c r="M83" s="106">
        <f>SUM($B$82:M82)</f>
        <v>25999308.88879858</v>
      </c>
      <c r="N83" s="106">
        <f>SUM($B$82:N82)</f>
        <v>30048044.044539083</v>
      </c>
      <c r="O83" s="106">
        <f>SUM($B$82:O82)</f>
        <v>34498480.664100386</v>
      </c>
      <c r="P83" s="106">
        <f>SUM($B$82:P82)</f>
        <v>39391072.320668079</v>
      </c>
      <c r="Q83" s="106">
        <f>SUM($B$82:Q82)</f>
        <v>44770397.356049396</v>
      </c>
      <c r="R83" s="106">
        <f>SUM($B$82:R82)</f>
        <v>50685583.871023819</v>
      </c>
      <c r="S83" s="106">
        <f>SUM($B$82:S82)</f>
        <v>57190778.88337402</v>
      </c>
      <c r="T83" s="106">
        <f>SUM($B$82:T82)</f>
        <v>64345666.276023895</v>
      </c>
      <c r="U83" s="106">
        <f>SUM($B$82:U82)</f>
        <v>72216038.644193679</v>
      </c>
      <c r="V83" s="106">
        <f>SUM($B$82:V82)</f>
        <v>80874428.688392311</v>
      </c>
      <c r="W83" s="106">
        <f>SUM($B$82:W82)</f>
        <v>90400806.39485921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1405260.170257865</v>
      </c>
      <c r="E85" s="106">
        <f t="shared" si="26"/>
        <v>1361166.6297041886</v>
      </c>
      <c r="F85" s="106">
        <f t="shared" si="26"/>
        <v>1322538.2389512658</v>
      </c>
      <c r="G85" s="106">
        <f t="shared" si="26"/>
        <v>1285181.3864829086</v>
      </c>
      <c r="H85" s="106">
        <f t="shared" si="26"/>
        <v>1249047.9777777893</v>
      </c>
      <c r="I85" s="106">
        <f t="shared" si="26"/>
        <v>1214091.9976614893</v>
      </c>
      <c r="J85" s="106">
        <f t="shared" si="26"/>
        <v>1180269.4044355627</v>
      </c>
      <c r="K85" s="106">
        <f t="shared" si="26"/>
        <v>1147538.030709014</v>
      </c>
      <c r="L85" s="106">
        <f t="shared" si="26"/>
        <v>1115857.490397759</v>
      </c>
      <c r="M85" s="106">
        <f t="shared" si="26"/>
        <v>1085189.0914081784</v>
      </c>
      <c r="N85" s="106">
        <f t="shared" si="26"/>
        <v>1055495.7535661655</v>
      </c>
      <c r="O85" s="106">
        <f t="shared" si="26"/>
        <v>1026741.9313936741</v>
      </c>
      <c r="P85" s="106">
        <f t="shared" si="26"/>
        <v>998893.54137124238</v>
      </c>
      <c r="Q85" s="106">
        <f t="shared" si="26"/>
        <v>971917.89335768169</v>
      </c>
      <c r="R85" s="106">
        <f t="shared" si="26"/>
        <v>945783.6258675314</v>
      </c>
      <c r="S85" s="106">
        <f t="shared" si="26"/>
        <v>920460.64493333094</v>
      </c>
      <c r="T85" s="106">
        <f t="shared" si="26"/>
        <v>895920.06630352826</v>
      </c>
      <c r="U85" s="106">
        <f t="shared" si="26"/>
        <v>872134.16074830003</v>
      </c>
      <c r="V85" s="106">
        <f t="shared" si="26"/>
        <v>849076.30226483487</v>
      </c>
      <c r="W85" s="106">
        <f t="shared" si="26"/>
        <v>826720.91899107513</v>
      </c>
    </row>
    <row r="86" spans="1:23" ht="21.75" customHeight="1" x14ac:dyDescent="0.25">
      <c r="A86" s="110" t="s">
        <v>251</v>
      </c>
      <c r="B86" s="106">
        <f>SUM(B85)</f>
        <v>0</v>
      </c>
      <c r="C86" s="106">
        <f t="shared" ref="C86:W86" si="27">C85+B86</f>
        <v>977375.2548747079</v>
      </c>
      <c r="D86" s="106">
        <f t="shared" si="27"/>
        <v>2382635.4251325727</v>
      </c>
      <c r="E86" s="106">
        <f t="shared" si="27"/>
        <v>3743802.0548367612</v>
      </c>
      <c r="F86" s="106">
        <f t="shared" si="27"/>
        <v>5066340.293788027</v>
      </c>
      <c r="G86" s="106">
        <f t="shared" si="27"/>
        <v>6351521.6802709354</v>
      </c>
      <c r="H86" s="106">
        <f t="shared" si="27"/>
        <v>7600569.6580487248</v>
      </c>
      <c r="I86" s="106">
        <f t="shared" si="27"/>
        <v>8814661.6557102147</v>
      </c>
      <c r="J86" s="106">
        <f t="shared" si="27"/>
        <v>9994931.0601457767</v>
      </c>
      <c r="K86" s="106">
        <f t="shared" si="27"/>
        <v>11142469.09085479</v>
      </c>
      <c r="L86" s="106">
        <f t="shared" si="27"/>
        <v>12258326.581252549</v>
      </c>
      <c r="M86" s="106">
        <f t="shared" si="27"/>
        <v>13343515.672660727</v>
      </c>
      <c r="N86" s="106">
        <f t="shared" si="27"/>
        <v>14399011.426226892</v>
      </c>
      <c r="O86" s="106">
        <f t="shared" si="27"/>
        <v>15425753.357620565</v>
      </c>
      <c r="P86" s="106">
        <f t="shared" si="27"/>
        <v>16424646.898991808</v>
      </c>
      <c r="Q86" s="106">
        <f t="shared" si="27"/>
        <v>17396564.792349491</v>
      </c>
      <c r="R86" s="106">
        <f t="shared" si="27"/>
        <v>18342348.418217022</v>
      </c>
      <c r="S86" s="106">
        <f t="shared" si="27"/>
        <v>19262809.063150354</v>
      </c>
      <c r="T86" s="106">
        <f t="shared" si="27"/>
        <v>20158729.129453883</v>
      </c>
      <c r="U86" s="106">
        <f t="shared" si="27"/>
        <v>21030863.290202182</v>
      </c>
      <c r="V86" s="106">
        <f t="shared" si="27"/>
        <v>21879939.592467017</v>
      </c>
      <c r="W86" s="106">
        <f t="shared" si="27"/>
        <v>22706660.511458091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O_Ч2_67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ТП№26 (замена силового трансформатора ТСМА-160 кВА на ТМГ-160 кВА), г. Черншука, ул. Горького</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2024-10-29T06:50:00Z</dcterms:created>
  <dcterms:modified xsi:type="dcterms:W3CDTF">2026-02-14T21:08:15Z</dcterms:modified>
</cp:coreProperties>
</file>